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7815" activeTab="0"/>
  </bookViews>
  <sheets>
    <sheet name="Foglio2" sheetId="1" r:id="rId1"/>
    <sheet name="Foglio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<sst xmlns="http://schemas.openxmlformats.org/spreadsheetml/2006/main" count="57" uniqueCount="28">
  <si>
    <t>importo</t>
  </si>
  <si>
    <t>TOTALE</t>
  </si>
  <si>
    <t>Mto</t>
  </si>
  <si>
    <t xml:space="preserve">UTENTE L. 162/1998 </t>
  </si>
  <si>
    <t>DELEGATO</t>
  </si>
  <si>
    <t>codice</t>
  </si>
  <si>
    <t>COMUNE DI LOTZORAI</t>
  </si>
  <si>
    <t>riportare  liquidazione in contanti</t>
  </si>
  <si>
    <t xml:space="preserve">Importo </t>
  </si>
  <si>
    <t>Importo</t>
  </si>
  <si>
    <t>Il Responsabile del Servizio</t>
  </si>
  <si>
    <t>Il Responsabile del procedimento</t>
  </si>
  <si>
    <t>Dr.ssa Susanna Mocco</t>
  </si>
  <si>
    <t>Ragioniere Comunale Capo – Rita Lisi</t>
  </si>
  <si>
    <t xml:space="preserve">Periodo </t>
  </si>
  <si>
    <t>CCB</t>
  </si>
  <si>
    <t>c.c.</t>
  </si>
  <si>
    <t>Impegno n° 69/2018 , cod. bil.  Ex  1100405, ora 12,02-1.04.02.02.000, voce spes cap. 3720-1</t>
  </si>
  <si>
    <t>Luglio -Ottobre</t>
  </si>
  <si>
    <t>Ottobre</t>
  </si>
  <si>
    <t>Settembre Ottobre Inps</t>
  </si>
  <si>
    <t>Settembre Ottobre 2 Inps</t>
  </si>
  <si>
    <t>Settembre</t>
  </si>
  <si>
    <t>Ottobre Novembre</t>
  </si>
  <si>
    <t>LEGGE 162/98 PROGRAMMA 2017( attuazione 2018) - 3° LIQUIDAZIONE</t>
  </si>
  <si>
    <t>Lotzorai  03.12.2018</t>
  </si>
  <si>
    <r>
      <t xml:space="preserve"> determinazione del Responsabile del Servizio Amministrativo n° 15 ( reg. gen n° 51) del 27/4/2018 ( da prelim. </t>
    </r>
    <r>
      <rPr>
        <sz val="12"/>
        <rFont val="Arial"/>
        <family val="2"/>
      </rPr>
      <t>DSA  n° 18 / 34 ) del 27.04.2018</t>
    </r>
    <r>
      <rPr>
        <sz val="11"/>
        <rFont val="Arial"/>
        <family val="2"/>
      </rPr>
      <t xml:space="preserve"> </t>
    </r>
  </si>
  <si>
    <t>UTENTE RISERVATO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</si>
</sst>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000000000_-;\-&quot;€&quot;\ * #,##0.0000000000000_-;_-&quot;€&quot;\ * &quot;-&quot;?????????????_-;_-@_-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20"/>
      <name val="Arial"/>
      <family val="2"/>
    </font>
    <font>
      <sz val="12"/>
      <color indexed="10"/>
      <name val="Arial"/>
      <family val="2"/>
    </font>
    <font>
      <b/>
      <i/>
      <u val="single"/>
      <sz val="12"/>
      <color indexed="14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6"/>
      <color indexed="12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B0F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44" fontId="1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Continuous" vertical="center" wrapText="1"/>
    </xf>
    <xf numFmtId="44" fontId="12" fillId="0" borderId="10" xfId="0" applyNumberFormat="1" applyFont="1" applyFill="1" applyBorder="1" applyAlignment="1">
      <alignment/>
    </xf>
    <xf numFmtId="4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 vertical="center" wrapText="1"/>
    </xf>
    <xf numFmtId="44" fontId="12" fillId="0" borderId="10" xfId="0" applyNumberFormat="1" applyFont="1" applyFill="1" applyBorder="1" applyAlignment="1">
      <alignment horizontal="centerContinuous" vertical="center" wrapText="1"/>
    </xf>
    <xf numFmtId="44" fontId="12" fillId="0" borderId="12" xfId="0" applyNumberFormat="1" applyFont="1" applyFill="1" applyBorder="1" applyAlignment="1">
      <alignment/>
    </xf>
    <xf numFmtId="44" fontId="1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4" fontId="1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5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2" fillId="33" borderId="12" xfId="0" applyFont="1" applyFill="1" applyBorder="1" applyAlignment="1">
      <alignment horizontal="centerContinuous" vertical="center" wrapText="1"/>
    </xf>
    <xf numFmtId="44" fontId="14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Continuous" vertical="center" wrapText="1"/>
    </xf>
    <xf numFmtId="17" fontId="12" fillId="0" borderId="10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6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justify" wrapText="1"/>
    </xf>
    <xf numFmtId="0" fontId="10" fillId="0" borderId="19" xfId="0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6</xdr:row>
      <xdr:rowOff>333375</xdr:rowOff>
    </xdr:from>
    <xdr:to>
      <xdr:col>20</xdr:col>
      <xdr:colOff>266700</xdr:colOff>
      <xdr:row>7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73355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0</xdr:row>
      <xdr:rowOff>0</xdr:rowOff>
    </xdr:from>
    <xdr:to>
      <xdr:col>5</xdr:col>
      <xdr:colOff>47625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Layout" zoomScale="88" zoomScalePageLayoutView="88" workbookViewId="0" topLeftCell="A1">
      <selection activeCell="B32" sqref="B32:D33"/>
    </sheetView>
  </sheetViews>
  <sheetFormatPr defaultColWidth="9.140625" defaultRowHeight="12.75"/>
  <cols>
    <col min="1" max="1" width="5.140625" style="9" customWidth="1"/>
    <col min="2" max="2" width="5.7109375" style="27" customWidth="1"/>
    <col min="3" max="3" width="28.421875" style="9" customWidth="1"/>
    <col min="4" max="4" width="18.140625" style="29" customWidth="1"/>
    <col min="5" max="5" width="20.421875" style="28" customWidth="1"/>
    <col min="6" max="6" width="23.7109375" style="9" customWidth="1"/>
    <col min="7" max="7" width="12.57421875" style="9" hidden="1" customWidth="1"/>
    <col min="8" max="8" width="13.57421875" style="9" hidden="1" customWidth="1"/>
    <col min="9" max="9" width="15.28125" style="9" bestFit="1" customWidth="1"/>
    <col min="10" max="10" width="8.28125" style="9" customWidth="1"/>
    <col min="11" max="11" width="19.7109375" style="9" customWidth="1"/>
    <col min="12" max="12" width="1.7109375" style="1" hidden="1" customWidth="1"/>
    <col min="13" max="13" width="4.140625" style="1" customWidth="1"/>
    <col min="14" max="14" width="12.28125" style="1" customWidth="1"/>
    <col min="15" max="15" width="0.9921875" style="1" customWidth="1"/>
    <col min="16" max="16" width="2.7109375" style="1" customWidth="1"/>
    <col min="17" max="17" width="13.7109375" style="1" bestFit="1" customWidth="1"/>
    <col min="18" max="16384" width="9.140625" style="1" customWidth="1"/>
  </cols>
  <sheetData>
    <row r="1" spans="1:29" ht="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30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12" s="9" customFormat="1" ht="15" hidden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4"/>
    </row>
    <row r="4" spans="1:12" s="9" customFormat="1" ht="15">
      <c r="A4" s="82" t="s">
        <v>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34"/>
    </row>
    <row r="5" spans="1:12" s="9" customFormat="1" ht="15">
      <c r="A5" s="83" t="s">
        <v>24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34"/>
    </row>
    <row r="6" spans="1:12" s="9" customFormat="1" ht="34.5" customHeight="1">
      <c r="A6" s="38"/>
      <c r="B6" s="75" t="s">
        <v>26</v>
      </c>
      <c r="C6" s="76"/>
      <c r="D6" s="76"/>
      <c r="E6" s="76"/>
      <c r="F6" s="76"/>
      <c r="G6" s="76"/>
      <c r="H6" s="76"/>
      <c r="I6" s="76"/>
      <c r="J6" s="76"/>
      <c r="K6" s="77"/>
      <c r="L6" s="8"/>
    </row>
    <row r="7" spans="1:12" s="9" customFormat="1" ht="30.75" customHeight="1">
      <c r="A7" s="39"/>
      <c r="B7" s="7"/>
      <c r="C7" s="78" t="s">
        <v>17</v>
      </c>
      <c r="D7" s="79"/>
      <c r="E7" s="79"/>
      <c r="F7" s="79"/>
      <c r="G7" s="79"/>
      <c r="H7" s="79"/>
      <c r="I7" s="79"/>
      <c r="J7" s="79"/>
      <c r="K7" s="80"/>
      <c r="L7" s="8"/>
    </row>
    <row r="8" spans="1:12" s="11" customFormat="1" ht="45" customHeight="1">
      <c r="A8" s="40"/>
      <c r="B8" s="21" t="s">
        <v>5</v>
      </c>
      <c r="C8" s="15" t="s">
        <v>3</v>
      </c>
      <c r="D8" s="16" t="s">
        <v>4</v>
      </c>
      <c r="E8" s="17"/>
      <c r="F8" s="18" t="s">
        <v>14</v>
      </c>
      <c r="G8" s="19" t="s">
        <v>0</v>
      </c>
      <c r="H8" s="19" t="s">
        <v>8</v>
      </c>
      <c r="I8" s="19" t="s">
        <v>9</v>
      </c>
      <c r="J8" s="20" t="s">
        <v>2</v>
      </c>
      <c r="K8" s="10"/>
      <c r="L8" s="52"/>
    </row>
    <row r="9" spans="1:29" s="64" customFormat="1" ht="73.5" customHeight="1">
      <c r="A9" s="42">
        <v>1</v>
      </c>
      <c r="B9" s="43">
        <v>662</v>
      </c>
      <c r="C9" s="44" t="s">
        <v>27</v>
      </c>
      <c r="D9" s="44"/>
      <c r="E9" s="44"/>
      <c r="F9" s="44" t="s">
        <v>19</v>
      </c>
      <c r="G9" s="45">
        <f>112.16+76.45</f>
        <v>188.61</v>
      </c>
      <c r="H9" s="46">
        <f aca="true" t="shared" si="0" ref="H9:H25">G9/100*64.7634369250868</f>
        <v>122.1503183844062</v>
      </c>
      <c r="I9" s="46">
        <v>180</v>
      </c>
      <c r="J9" s="66"/>
      <c r="K9" s="67"/>
      <c r="L9" s="63"/>
      <c r="M9" s="8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62" customFormat="1" ht="55.5" customHeight="1">
      <c r="A10" s="42">
        <v>2</v>
      </c>
      <c r="B10" s="43">
        <v>4881</v>
      </c>
      <c r="C10" s="44" t="s">
        <v>27</v>
      </c>
      <c r="D10" s="44" t="s">
        <v>15</v>
      </c>
      <c r="E10" s="44"/>
      <c r="F10" s="44" t="s">
        <v>19</v>
      </c>
      <c r="G10" s="45">
        <v>937.33</v>
      </c>
      <c r="H10" s="46">
        <f t="shared" si="0"/>
        <v>607.0471233299161</v>
      </c>
      <c r="I10" s="46">
        <v>312.5</v>
      </c>
      <c r="J10" s="47"/>
      <c r="K10" s="44"/>
      <c r="L10" s="65"/>
      <c r="M10" s="1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62" customFormat="1" ht="85.5" customHeight="1">
      <c r="A11" s="42">
        <v>3</v>
      </c>
      <c r="B11" s="43">
        <v>5122</v>
      </c>
      <c r="C11" s="44" t="s">
        <v>27</v>
      </c>
      <c r="D11" s="44" t="s">
        <v>16</v>
      </c>
      <c r="E11" s="68"/>
      <c r="F11" s="44" t="s">
        <v>19</v>
      </c>
      <c r="G11" s="45"/>
      <c r="H11" s="46"/>
      <c r="I11" s="46">
        <v>64</v>
      </c>
      <c r="J11" s="47"/>
      <c r="K11" s="44"/>
      <c r="L11" s="65"/>
      <c r="M11" s="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62" customFormat="1" ht="54.75" customHeight="1">
      <c r="A12" s="42">
        <v>4</v>
      </c>
      <c r="B12" s="43">
        <v>699</v>
      </c>
      <c r="C12" s="44" t="s">
        <v>27</v>
      </c>
      <c r="D12" s="44"/>
      <c r="E12" s="44"/>
      <c r="F12" s="44" t="s">
        <v>18</v>
      </c>
      <c r="G12" s="45">
        <f>750/2*5</f>
        <v>1875</v>
      </c>
      <c r="H12" s="46">
        <f t="shared" si="0"/>
        <v>1214.3144423453773</v>
      </c>
      <c r="I12" s="46">
        <v>1408</v>
      </c>
      <c r="J12" s="45"/>
      <c r="K12" s="44"/>
      <c r="L12" s="60"/>
      <c r="M12" s="1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62" customFormat="1" ht="65.25" customHeight="1">
      <c r="A13" s="42">
        <v>5</v>
      </c>
      <c r="B13" s="43">
        <v>931</v>
      </c>
      <c r="C13" s="44" t="s">
        <v>27</v>
      </c>
      <c r="D13" s="44"/>
      <c r="E13" s="44"/>
      <c r="F13" s="44" t="s">
        <v>20</v>
      </c>
      <c r="G13" s="45">
        <f>133.31+136.66+117.86+131.87+75.26</f>
        <v>594.96</v>
      </c>
      <c r="H13" s="46">
        <f t="shared" si="0"/>
        <v>385.3165443294964</v>
      </c>
      <c r="I13" s="46">
        <f>124.09+140.68+77.76</f>
        <v>342.53</v>
      </c>
      <c r="J13" s="46"/>
      <c r="K13" s="47"/>
      <c r="L13" s="60"/>
      <c r="M13" s="1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s="62" customFormat="1" ht="44.25" customHeight="1">
      <c r="A14" s="42">
        <v>6</v>
      </c>
      <c r="B14" s="43">
        <v>4051</v>
      </c>
      <c r="C14" s="44" t="s">
        <v>27</v>
      </c>
      <c r="D14" s="44"/>
      <c r="E14" s="44"/>
      <c r="F14" s="44" t="s">
        <v>19</v>
      </c>
      <c r="G14" s="45">
        <f>1005.21*4</f>
        <v>4020.84</v>
      </c>
      <c r="H14" s="46">
        <f t="shared" si="0"/>
        <v>2604.0341772586603</v>
      </c>
      <c r="I14" s="46">
        <v>578</v>
      </c>
      <c r="J14" s="45"/>
      <c r="K14" s="47"/>
      <c r="L14" s="60"/>
      <c r="M14" s="12"/>
      <c r="N14" s="9"/>
      <c r="O14" s="9"/>
      <c r="P14" s="9"/>
      <c r="Q14" s="30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62" customFormat="1" ht="70.5" customHeight="1">
      <c r="A15" s="42">
        <v>7</v>
      </c>
      <c r="B15" s="43">
        <v>451</v>
      </c>
      <c r="C15" s="73" t="s">
        <v>27</v>
      </c>
      <c r="D15" s="74"/>
      <c r="E15" s="44"/>
      <c r="F15" s="44" t="s">
        <v>21</v>
      </c>
      <c r="G15" s="45"/>
      <c r="H15" s="46"/>
      <c r="I15" s="46">
        <f>0.17+150.59+51.84+95.04</f>
        <v>297.64</v>
      </c>
      <c r="J15" s="45"/>
      <c r="K15" s="48"/>
      <c r="L15" s="60"/>
      <c r="M15" s="1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62" customFormat="1" ht="41.25" customHeight="1">
      <c r="A16" s="42">
        <v>8</v>
      </c>
      <c r="B16" s="43">
        <v>4876</v>
      </c>
      <c r="C16" s="44" t="s">
        <v>27</v>
      </c>
      <c r="D16" s="44"/>
      <c r="E16" s="44"/>
      <c r="F16" s="44" t="s">
        <v>19</v>
      </c>
      <c r="G16" s="45">
        <f>135.58+133.33+125.41+75.26+128.81+133.33</f>
        <v>731.7200000000001</v>
      </c>
      <c r="H16" s="46">
        <f t="shared" si="0"/>
        <v>473.88702066824516</v>
      </c>
      <c r="I16" s="46">
        <v>143.52</v>
      </c>
      <c r="J16" s="45"/>
      <c r="K16" s="47"/>
      <c r="L16" s="60"/>
      <c r="M16" s="1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62" customFormat="1" ht="71.25" customHeight="1">
      <c r="A17" s="42">
        <v>9</v>
      </c>
      <c r="B17" s="43">
        <v>3301</v>
      </c>
      <c r="C17" s="44" t="s">
        <v>27</v>
      </c>
      <c r="D17" s="44"/>
      <c r="E17" s="44"/>
      <c r="F17" s="44" t="s">
        <v>19</v>
      </c>
      <c r="G17" s="45">
        <f>221.7+206.29+221.71+129.22+242.36+214.54</f>
        <v>1235.8200000000002</v>
      </c>
      <c r="H17" s="46">
        <f t="shared" si="0"/>
        <v>800.3595062076078</v>
      </c>
      <c r="I17" s="46">
        <v>195.26</v>
      </c>
      <c r="J17" s="45"/>
      <c r="K17" s="69"/>
      <c r="L17" s="65" t="s">
        <v>7</v>
      </c>
      <c r="M17" s="1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62" customFormat="1" ht="87.75" customHeight="1">
      <c r="A18" s="42">
        <v>10</v>
      </c>
      <c r="B18" s="43">
        <v>5654</v>
      </c>
      <c r="C18" s="44" t="s">
        <v>27</v>
      </c>
      <c r="D18" s="44"/>
      <c r="E18" s="44"/>
      <c r="F18" s="44" t="s">
        <v>19</v>
      </c>
      <c r="G18" s="45"/>
      <c r="H18" s="46"/>
      <c r="I18" s="46">
        <v>90.35</v>
      </c>
      <c r="J18" s="45"/>
      <c r="K18" s="47"/>
      <c r="L18" s="65"/>
      <c r="M18" s="1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s="62" customFormat="1" ht="87.75" customHeight="1">
      <c r="A19" s="42">
        <v>11</v>
      </c>
      <c r="B19" s="43">
        <v>143</v>
      </c>
      <c r="C19" s="44" t="s">
        <v>27</v>
      </c>
      <c r="D19" s="48"/>
      <c r="E19" s="44"/>
      <c r="F19" s="44" t="s">
        <v>19</v>
      </c>
      <c r="G19" s="45"/>
      <c r="H19" s="46"/>
      <c r="I19" s="46">
        <v>181.88</v>
      </c>
      <c r="J19" s="45"/>
      <c r="K19" s="44"/>
      <c r="L19" s="65"/>
      <c r="M19" s="12"/>
      <c r="N19" s="3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62" customFormat="1" ht="87.75" customHeight="1">
      <c r="A20" s="42">
        <v>12</v>
      </c>
      <c r="B20" s="43">
        <v>4850</v>
      </c>
      <c r="C20" s="44" t="s">
        <v>27</v>
      </c>
      <c r="D20" s="9"/>
      <c r="E20" s="44"/>
      <c r="F20" s="44" t="s">
        <v>19</v>
      </c>
      <c r="G20" s="45"/>
      <c r="H20" s="46"/>
      <c r="I20" s="46">
        <f>149.6</f>
        <v>149.6</v>
      </c>
      <c r="J20" s="45"/>
      <c r="K20" s="44"/>
      <c r="L20" s="65"/>
      <c r="M20" s="1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62" customFormat="1" ht="53.25" customHeight="1">
      <c r="A21" s="42">
        <v>13</v>
      </c>
      <c r="B21" s="43">
        <v>4678</v>
      </c>
      <c r="C21" s="44" t="s">
        <v>27</v>
      </c>
      <c r="D21" s="44"/>
      <c r="E21" s="44"/>
      <c r="F21" s="70" t="s">
        <v>22</v>
      </c>
      <c r="G21" s="45">
        <f>264.37/2*3</f>
        <v>396.555</v>
      </c>
      <c r="H21" s="46">
        <f t="shared" si="0"/>
        <v>256.8226472982779</v>
      </c>
      <c r="I21" s="46">
        <v>89.27</v>
      </c>
      <c r="J21" s="45"/>
      <c r="K21" s="47"/>
      <c r="L21" s="60"/>
      <c r="M21" s="1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62" customFormat="1" ht="76.5" customHeight="1">
      <c r="A22" s="42">
        <v>14</v>
      </c>
      <c r="B22" s="43">
        <v>1562</v>
      </c>
      <c r="C22" s="44" t="s">
        <v>27</v>
      </c>
      <c r="D22" s="44"/>
      <c r="E22" s="44"/>
      <c r="F22" s="44" t="s">
        <v>19</v>
      </c>
      <c r="G22" s="45">
        <f>114.15+124.59+246.66+149.5+91.06+19.2</f>
        <v>745.1600000000001</v>
      </c>
      <c r="H22" s="46">
        <f t="shared" si="0"/>
        <v>482.5912265909768</v>
      </c>
      <c r="I22" s="46">
        <v>141.08</v>
      </c>
      <c r="J22" s="45"/>
      <c r="K22" s="71"/>
      <c r="L22" s="60"/>
      <c r="M22" s="1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62" customFormat="1" ht="78" customHeight="1">
      <c r="A23" s="42">
        <v>15</v>
      </c>
      <c r="B23" s="43">
        <v>943</v>
      </c>
      <c r="C23" s="44" t="s">
        <v>27</v>
      </c>
      <c r="D23" s="44"/>
      <c r="E23" s="44"/>
      <c r="F23" s="44" t="s">
        <v>20</v>
      </c>
      <c r="G23" s="45">
        <v>132.19</v>
      </c>
      <c r="H23" s="46">
        <f t="shared" si="0"/>
        <v>85.61078727127224</v>
      </c>
      <c r="I23" s="46">
        <f>138.16*2</f>
        <v>276.32</v>
      </c>
      <c r="J23" s="30"/>
      <c r="K23" s="49"/>
      <c r="L23" s="60"/>
      <c r="M23" s="1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62" customFormat="1" ht="50.25" customHeight="1">
      <c r="A24" s="42">
        <v>16</v>
      </c>
      <c r="B24" s="43">
        <v>285</v>
      </c>
      <c r="C24" s="44" t="s">
        <v>27</v>
      </c>
      <c r="D24" s="44"/>
      <c r="E24" s="44"/>
      <c r="F24" s="44" t="s">
        <v>23</v>
      </c>
      <c r="G24" s="45">
        <v>1694.96</v>
      </c>
      <c r="H24" s="46">
        <f t="shared" si="0"/>
        <v>1097.7143505054512</v>
      </c>
      <c r="I24" s="46">
        <f>664.58-166.67</f>
        <v>497.9100000000001</v>
      </c>
      <c r="J24" s="51"/>
      <c r="K24" s="50">
        <f>1500+1333.33-1335.4-833.35-I24</f>
        <v>166.66999999999973</v>
      </c>
      <c r="L24" s="6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62" customFormat="1" ht="48" customHeight="1">
      <c r="A25" s="42">
        <v>17</v>
      </c>
      <c r="B25" s="72">
        <v>843</v>
      </c>
      <c r="C25" s="44" t="s">
        <v>27</v>
      </c>
      <c r="D25" s="44"/>
      <c r="E25" s="44"/>
      <c r="F25" s="44" t="s">
        <v>19</v>
      </c>
      <c r="G25" s="45">
        <f>125*5</f>
        <v>625</v>
      </c>
      <c r="H25" s="46">
        <f t="shared" si="0"/>
        <v>404.77148078179243</v>
      </c>
      <c r="I25" s="46">
        <f>156.25</f>
        <v>156.25</v>
      </c>
      <c r="J25" s="45"/>
      <c r="K25" s="71"/>
      <c r="L25" s="60"/>
      <c r="M25" s="1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13" s="9" customFormat="1" ht="48.75" customHeight="1">
      <c r="A26" s="42">
        <v>18</v>
      </c>
      <c r="B26" s="43">
        <v>2189</v>
      </c>
      <c r="C26" s="44" t="s">
        <v>27</v>
      </c>
      <c r="D26" s="44"/>
      <c r="E26" s="44"/>
      <c r="F26" s="44" t="s">
        <v>19</v>
      </c>
      <c r="G26" s="45">
        <f>102.89+101.8+169.53+58.22+117+118.31</f>
        <v>667.75</v>
      </c>
      <c r="H26" s="46">
        <f>G26/100*64.7634369250868</f>
        <v>432.4578500672671</v>
      </c>
      <c r="I26" s="46">
        <v>98</v>
      </c>
      <c r="J26" s="45"/>
      <c r="K26" s="71"/>
      <c r="L26" s="50"/>
      <c r="M26" s="12"/>
    </row>
    <row r="27" spans="2:9" s="9" customFormat="1" ht="15">
      <c r="B27" s="27"/>
      <c r="D27" s="29"/>
      <c r="E27" s="28"/>
      <c r="I27" s="30">
        <f>SUM(I9:I26)</f>
        <v>5202.11</v>
      </c>
    </row>
    <row r="28" spans="1:13" s="14" customFormat="1" ht="15.75">
      <c r="A28" s="53"/>
      <c r="B28" s="22"/>
      <c r="C28" s="54"/>
      <c r="D28" s="55"/>
      <c r="E28" s="56" t="s">
        <v>1</v>
      </c>
      <c r="F28" s="55"/>
      <c r="G28" s="57">
        <f>SUM(G8:G26)</f>
        <v>13845.895</v>
      </c>
      <c r="H28" s="57">
        <f>SUM(H9:H26)</f>
        <v>8967.077475038746</v>
      </c>
      <c r="I28" s="57"/>
      <c r="J28" s="55"/>
      <c r="K28" s="54"/>
      <c r="L28" s="54"/>
      <c r="M28" s="13"/>
    </row>
    <row r="29" spans="1:13" s="9" customFormat="1" ht="15">
      <c r="A29" s="31"/>
      <c r="B29" s="22"/>
      <c r="C29" s="58"/>
      <c r="D29" s="58"/>
      <c r="E29" s="59"/>
      <c r="F29" s="58"/>
      <c r="G29" s="58">
        <v>1441.05</v>
      </c>
      <c r="H29" s="58"/>
      <c r="I29" s="58"/>
      <c r="J29" s="58"/>
      <c r="K29" s="23"/>
      <c r="L29" s="23"/>
      <c r="M29" s="12"/>
    </row>
    <row r="30" spans="1:13" s="9" customFormat="1" ht="15">
      <c r="A30" s="31"/>
      <c r="B30" s="22"/>
      <c r="C30" s="37" t="s">
        <v>25</v>
      </c>
      <c r="D30" s="23"/>
      <c r="E30" s="24"/>
      <c r="F30" s="23"/>
      <c r="G30" s="23">
        <v>33000</v>
      </c>
      <c r="H30" s="25"/>
      <c r="I30" s="25"/>
      <c r="J30" s="23"/>
      <c r="K30" s="23"/>
      <c r="L30" s="23"/>
      <c r="M30" s="12"/>
    </row>
    <row r="31" spans="1:13" s="9" customFormat="1" ht="15">
      <c r="A31" s="31"/>
      <c r="B31" s="22"/>
      <c r="C31" s="23"/>
      <c r="D31" s="32"/>
      <c r="E31" s="24"/>
      <c r="F31" s="23"/>
      <c r="G31" s="26">
        <f>SUM(G28:G30)</f>
        <v>48286.945</v>
      </c>
      <c r="H31" s="26"/>
      <c r="I31" s="26"/>
      <c r="J31" s="23"/>
      <c r="K31" s="26"/>
      <c r="L31" s="23"/>
      <c r="M31" s="12"/>
    </row>
    <row r="32" spans="1:13" s="9" customFormat="1" ht="15">
      <c r="A32" s="31"/>
      <c r="B32" s="35"/>
      <c r="C32" s="23" t="s">
        <v>11</v>
      </c>
      <c r="D32" s="32"/>
      <c r="E32" s="24"/>
      <c r="F32" s="23" t="s">
        <v>10</v>
      </c>
      <c r="G32" s="23"/>
      <c r="H32" s="33"/>
      <c r="I32" s="33"/>
      <c r="J32" s="23"/>
      <c r="K32" s="23"/>
      <c r="L32" s="23"/>
      <c r="M32" s="12"/>
    </row>
    <row r="33" spans="1:13" s="9" customFormat="1" ht="15">
      <c r="A33" s="31"/>
      <c r="B33" s="35"/>
      <c r="C33" s="41" t="s">
        <v>12</v>
      </c>
      <c r="D33" s="32"/>
      <c r="E33" s="24"/>
      <c r="F33" s="23" t="s">
        <v>13</v>
      </c>
      <c r="G33" s="23">
        <v>25326.68</v>
      </c>
      <c r="H33" s="23"/>
      <c r="I33" s="23"/>
      <c r="J33" s="23"/>
      <c r="K33" s="23"/>
      <c r="L33" s="23"/>
      <c r="M33" s="12"/>
    </row>
    <row r="34" spans="1:12" s="9" customFormat="1" ht="15">
      <c r="A34" s="31"/>
      <c r="E34" s="36"/>
      <c r="F34" s="31"/>
      <c r="G34" s="31"/>
      <c r="H34" s="31"/>
      <c r="I34" s="31"/>
      <c r="J34" s="31"/>
      <c r="K34" s="31"/>
      <c r="L34" s="31"/>
    </row>
    <row r="35" spans="1:12" s="9" customFormat="1" ht="15">
      <c r="A35" s="31"/>
      <c r="E35" s="36"/>
      <c r="F35" s="31"/>
      <c r="G35" s="31"/>
      <c r="H35" s="31"/>
      <c r="I35" s="31"/>
      <c r="J35" s="31"/>
      <c r="K35" s="31"/>
      <c r="L35" s="31"/>
    </row>
    <row r="36" spans="1:12" s="9" customFormat="1" ht="15">
      <c r="A36" s="31"/>
      <c r="B36" s="35"/>
      <c r="C36" s="41"/>
      <c r="D36" s="32"/>
      <c r="E36" s="36"/>
      <c r="F36" s="31"/>
      <c r="G36" s="31"/>
      <c r="H36" s="31"/>
      <c r="I36" s="31"/>
      <c r="J36" s="31"/>
      <c r="K36" s="31"/>
      <c r="L36" s="31"/>
    </row>
    <row r="37" spans="1:12" s="9" customFormat="1" ht="15">
      <c r="A37" s="31"/>
      <c r="B37" s="35"/>
      <c r="C37" s="41"/>
      <c r="D37" s="32"/>
      <c r="E37" s="36"/>
      <c r="F37" s="31"/>
      <c r="G37" s="31"/>
      <c r="H37" s="31"/>
      <c r="I37" s="31"/>
      <c r="J37" s="31"/>
      <c r="K37" s="31"/>
      <c r="L37" s="31"/>
    </row>
    <row r="38" spans="1:12" s="9" customFormat="1" ht="15">
      <c r="A38" s="31"/>
      <c r="B38" s="35"/>
      <c r="C38" s="31"/>
      <c r="D38" s="32"/>
      <c r="E38" s="36"/>
      <c r="F38" s="31"/>
      <c r="G38" s="31"/>
      <c r="H38" s="31"/>
      <c r="I38" s="31"/>
      <c r="J38" s="31"/>
      <c r="K38" s="31"/>
      <c r="L38" s="31"/>
    </row>
    <row r="39" spans="1:11" ht="15">
      <c r="A39" s="31"/>
      <c r="B39" s="35"/>
      <c r="C39" s="31"/>
      <c r="D39" s="32"/>
      <c r="E39" s="36"/>
      <c r="F39" s="31"/>
      <c r="G39" s="31"/>
      <c r="H39" s="31"/>
      <c r="I39" s="31"/>
      <c r="J39" s="31"/>
      <c r="K39" s="31"/>
    </row>
    <row r="40" spans="1:11" ht="15">
      <c r="A40" s="31"/>
      <c r="B40" s="35"/>
      <c r="C40" s="31"/>
      <c r="D40" s="32"/>
      <c r="E40" s="36"/>
      <c r="F40" s="31"/>
      <c r="G40" s="31"/>
      <c r="H40" s="31"/>
      <c r="I40" s="31"/>
      <c r="J40" s="31"/>
      <c r="K40" s="31"/>
    </row>
    <row r="41" spans="1:11" ht="15">
      <c r="A41" s="31"/>
      <c r="B41" s="35"/>
      <c r="C41" s="31"/>
      <c r="D41" s="32"/>
      <c r="E41" s="36"/>
      <c r="F41" s="31"/>
      <c r="G41" s="31"/>
      <c r="H41" s="31"/>
      <c r="I41" s="31"/>
      <c r="J41" s="31"/>
      <c r="K41" s="31"/>
    </row>
    <row r="42" spans="1:11" ht="15">
      <c r="A42" s="31"/>
      <c r="B42" s="35"/>
      <c r="C42" s="31"/>
      <c r="D42" s="32"/>
      <c r="E42" s="36"/>
      <c r="F42" s="31"/>
      <c r="G42" s="31"/>
      <c r="H42" s="31"/>
      <c r="I42" s="31"/>
      <c r="J42" s="31"/>
      <c r="K42" s="31"/>
    </row>
    <row r="43" spans="1:11" ht="15">
      <c r="A43" s="31"/>
      <c r="B43" s="35"/>
      <c r="C43" s="31"/>
      <c r="D43" s="32"/>
      <c r="E43" s="36"/>
      <c r="F43" s="31"/>
      <c r="G43" s="31"/>
      <c r="H43" s="31"/>
      <c r="I43" s="31"/>
      <c r="J43" s="31"/>
      <c r="K43" s="31"/>
    </row>
    <row r="44" spans="1:11" ht="15">
      <c r="A44" s="31"/>
      <c r="B44" s="35"/>
      <c r="C44" s="31"/>
      <c r="D44" s="32"/>
      <c r="E44" s="36"/>
      <c r="F44" s="31"/>
      <c r="G44" s="31"/>
      <c r="H44" s="31"/>
      <c r="I44" s="31"/>
      <c r="J44" s="31"/>
      <c r="K44" s="31"/>
    </row>
    <row r="45" spans="1:11" ht="15">
      <c r="A45" s="31"/>
      <c r="B45" s="35"/>
      <c r="C45" s="31"/>
      <c r="D45" s="32"/>
      <c r="E45" s="36"/>
      <c r="F45" s="31"/>
      <c r="G45" s="31"/>
      <c r="H45" s="31"/>
      <c r="I45" s="31"/>
      <c r="J45" s="31"/>
      <c r="K45" s="31"/>
    </row>
  </sheetData>
  <sheetProtection/>
  <mergeCells count="7">
    <mergeCell ref="C15:D15"/>
    <mergeCell ref="B6:K6"/>
    <mergeCell ref="C7:K7"/>
    <mergeCell ref="A1:K1"/>
    <mergeCell ref="A4:K4"/>
    <mergeCell ref="A5:K5"/>
    <mergeCell ref="A2:K2"/>
  </mergeCells>
  <printOptions gridLines="1"/>
  <pageMargins left="0.12" right="0.3937007874015748" top="0.9055118110236221" bottom="0.1968503937007874" header="0.11811023622047245" footer="0.11811023622047245"/>
  <pageSetup horizontalDpi="600" verticalDpi="600" orientation="landscape" paperSize="9" r:id="rId2"/>
  <headerFooter alignWithMargins="0">
    <oddHeader>&amp;LComune di Lotzorai
&amp;CLegge 162/98 - Attuazione 2018- 3°
 liquidazione&amp;R&amp;P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A1" sqref="A1:I30"/>
    </sheetView>
  </sheetViews>
  <sheetFormatPr defaultColWidth="9.140625" defaultRowHeight="12.75"/>
  <cols>
    <col min="1" max="1" width="29.140625" style="1" customWidth="1"/>
    <col min="2" max="2" width="55.8515625" style="2" customWidth="1"/>
    <col min="3" max="5" width="10.7109375" style="1" customWidth="1"/>
    <col min="6" max="6" width="14.28125" style="6" customWidth="1"/>
    <col min="7" max="16384" width="9.140625" style="1" customWidth="1"/>
  </cols>
  <sheetData>
    <row r="1" s="4" customFormat="1" ht="24" customHeight="1">
      <c r="F1" s="5"/>
    </row>
    <row r="8" ht="18">
      <c r="B8" s="3"/>
    </row>
    <row r="10" ht="18">
      <c r="B10" s="3"/>
    </row>
    <row r="12" ht="18">
      <c r="B12" s="3"/>
    </row>
    <row r="15" ht="18">
      <c r="B15" s="3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Selisa</dc:creator>
  <cp:keywords/>
  <dc:description/>
  <cp:lastModifiedBy>lisirita</cp:lastModifiedBy>
  <cp:lastPrinted>2018-12-03T10:29:55Z</cp:lastPrinted>
  <dcterms:created xsi:type="dcterms:W3CDTF">2011-06-24T07:49:03Z</dcterms:created>
  <dcterms:modified xsi:type="dcterms:W3CDTF">2019-03-29T15:33:49Z</dcterms:modified>
  <cp:category/>
  <cp:version/>
  <cp:contentType/>
  <cp:contentStatus/>
</cp:coreProperties>
</file>